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b4e4ce4f56c60/ドキュメント/2_ブログ/のむトト用/FIRE/FIRE/シミュレーションツール/old/"/>
    </mc:Choice>
  </mc:AlternateContent>
  <xr:revisionPtr revIDLastSave="96" documentId="8_{68393E1F-2C7F-497B-827F-F1E5A5FBF4BD}" xr6:coauthVersionLast="47" xr6:coauthVersionMax="47" xr10:uidLastSave="{B466DDAB-6C2B-45A2-820E-F1F61EB1AE38}"/>
  <workbookProtection workbookAlgorithmName="SHA-512" workbookHashValue="KsMMRlpBvKxbDqVxKAAeBf5MS35V+8CIv55kuMqa8ElV+t53WyQ0oyDfZ4p2HSBHsTQjjHf6kYLUZM2ktVgIpg==" workbookSaltValue="cTOINedoVouADN070mFoyw==" workbookSpinCount="100000" lockStructure="1"/>
  <bookViews>
    <workbookView xWindow="-108" yWindow="-108" windowWidth="23256" windowHeight="12456" xr2:uid="{2C9D5999-199C-49F8-9028-D1FEBE787E80}"/>
  </bookViews>
  <sheets>
    <sheet name="グラフ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5" i="1"/>
  <c r="C13" i="1"/>
  <c r="H1" i="1"/>
  <c r="F5" i="1"/>
  <c r="F6" i="1" l="1"/>
  <c r="F7" i="1" s="1"/>
  <c r="J7" i="1" s="1"/>
  <c r="J5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J6" i="1" l="1"/>
  <c r="F8" i="1"/>
  <c r="J8" i="1" s="1"/>
  <c r="F9" i="1" l="1"/>
  <c r="J9" i="1" s="1"/>
  <c r="F10" i="1" l="1"/>
  <c r="J10" i="1" s="1"/>
  <c r="F11" i="1" l="1"/>
  <c r="J11" i="1" s="1"/>
  <c r="F12" i="1" l="1"/>
  <c r="J12" i="1" s="1"/>
  <c r="F13" i="1" l="1"/>
  <c r="J13" i="1" s="1"/>
  <c r="F14" i="1" l="1"/>
  <c r="J14" i="1" s="1"/>
  <c r="F15" i="1" l="1"/>
  <c r="J15" i="1" s="1"/>
  <c r="F16" i="1" l="1"/>
  <c r="J16" i="1" s="1"/>
  <c r="F17" i="1" l="1"/>
  <c r="J17" i="1" s="1"/>
  <c r="F18" i="1" l="1"/>
  <c r="J18" i="1" s="1"/>
  <c r="F19" i="1" l="1"/>
  <c r="J19" i="1" s="1"/>
  <c r="F20" i="1" l="1"/>
  <c r="J20" i="1" s="1"/>
  <c r="F21" i="1" l="1"/>
  <c r="J21" i="1" s="1"/>
  <c r="F22" i="1" l="1"/>
  <c r="J22" i="1" s="1"/>
  <c r="F23" i="1" l="1"/>
  <c r="J23" i="1" s="1"/>
  <c r="F24" i="1" l="1"/>
  <c r="J24" i="1" s="1"/>
  <c r="F25" i="1" l="1"/>
  <c r="J25" i="1" s="1"/>
  <c r="F26" i="1" l="1"/>
  <c r="J26" i="1" s="1"/>
  <c r="F27" i="1" l="1"/>
  <c r="J27" i="1" s="1"/>
  <c r="F28" i="1" l="1"/>
  <c r="J28" i="1" s="1"/>
  <c r="F29" i="1" l="1"/>
  <c r="J29" i="1" s="1"/>
  <c r="F30" i="1" l="1"/>
  <c r="J30" i="1" s="1"/>
  <c r="F31" i="1" l="1"/>
  <c r="J31" i="1" s="1"/>
  <c r="F32" i="1" l="1"/>
  <c r="J32" i="1" s="1"/>
  <c r="F33" i="1" l="1"/>
  <c r="J33" i="1" s="1"/>
  <c r="F34" i="1" l="1"/>
  <c r="J34" i="1" s="1"/>
  <c r="F35" i="1" l="1"/>
  <c r="J35" i="1" s="1"/>
  <c r="F36" i="1" l="1"/>
  <c r="J36" i="1" s="1"/>
  <c r="F37" i="1" l="1"/>
  <c r="J37" i="1" s="1"/>
  <c r="F38" i="1" l="1"/>
  <c r="J38" i="1" s="1"/>
  <c r="F39" i="1" l="1"/>
  <c r="J39" i="1" s="1"/>
  <c r="F40" i="1" l="1"/>
  <c r="J40" i="1" s="1"/>
  <c r="F41" i="1" l="1"/>
  <c r="J41" i="1" s="1"/>
  <c r="F42" i="1" l="1"/>
  <c r="J42" i="1" s="1"/>
  <c r="F43" i="1" l="1"/>
  <c r="J43" i="1" s="1"/>
  <c r="F44" i="1" l="1"/>
  <c r="J44" i="1" s="1"/>
  <c r="F45" i="1" l="1"/>
  <c r="J45" i="1" s="1"/>
  <c r="F46" i="1" l="1"/>
  <c r="J46" i="1" s="1"/>
  <c r="F47" i="1" l="1"/>
  <c r="J47" i="1" s="1"/>
  <c r="F48" i="1" l="1"/>
  <c r="J48" i="1" s="1"/>
  <c r="F49" i="1" l="1"/>
  <c r="J49" i="1" s="1"/>
  <c r="F50" i="1" l="1"/>
  <c r="J50" i="1" s="1"/>
  <c r="F51" i="1" l="1"/>
  <c r="J51" i="1" s="1"/>
  <c r="F52" i="1" l="1"/>
  <c r="J52" i="1" s="1"/>
  <c r="F53" i="1" l="1"/>
  <c r="J53" i="1" s="1"/>
  <c r="F54" i="1" l="1"/>
  <c r="J54" i="1" s="1"/>
  <c r="F55" i="1" l="1"/>
  <c r="J55" i="1" s="1"/>
</calcChain>
</file>

<file path=xl/sharedStrings.xml><?xml version="1.0" encoding="utf-8"?>
<sst xmlns="http://schemas.openxmlformats.org/spreadsheetml/2006/main" count="27" uniqueCount="20">
  <si>
    <t>現在年齢</t>
    <rPh sb="0" eb="2">
      <t>ゲンザイ</t>
    </rPh>
    <rPh sb="2" eb="4">
      <t>ネンレイ</t>
    </rPh>
    <phoneticPr fontId="1"/>
  </si>
  <si>
    <t>引退年齢</t>
    <rPh sb="0" eb="2">
      <t>インタイ</t>
    </rPh>
    <rPh sb="2" eb="4">
      <t>ネンレイ</t>
    </rPh>
    <phoneticPr fontId="1"/>
  </si>
  <si>
    <t>現在資産額</t>
    <rPh sb="0" eb="2">
      <t>ゲンザイ</t>
    </rPh>
    <rPh sb="2" eb="4">
      <t>シサン</t>
    </rPh>
    <rPh sb="4" eb="5">
      <t>ガク</t>
    </rPh>
    <phoneticPr fontId="1"/>
  </si>
  <si>
    <t>年間支出額</t>
    <rPh sb="0" eb="2">
      <t>ネンカン</t>
    </rPh>
    <rPh sb="2" eb="4">
      <t>シシュツ</t>
    </rPh>
    <rPh sb="4" eb="5">
      <t>ガク</t>
    </rPh>
    <phoneticPr fontId="1"/>
  </si>
  <si>
    <t>月間投資額</t>
    <rPh sb="0" eb="2">
      <t>ゲッカン</t>
    </rPh>
    <rPh sb="2" eb="5">
      <t>トウシガク</t>
    </rPh>
    <phoneticPr fontId="1"/>
  </si>
  <si>
    <t>年利</t>
    <rPh sb="0" eb="2">
      <t>ネンリ</t>
    </rPh>
    <phoneticPr fontId="1"/>
  </si>
  <si>
    <t>歳</t>
    <rPh sb="0" eb="1">
      <t>サイ</t>
    </rPh>
    <phoneticPr fontId="1"/>
  </si>
  <si>
    <t>万円</t>
    <rPh sb="0" eb="2">
      <t>マンエン</t>
    </rPh>
    <phoneticPr fontId="1"/>
  </si>
  <si>
    <t>%</t>
    <phoneticPr fontId="1"/>
  </si>
  <si>
    <t>インフレ率</t>
    <rPh sb="4" eb="5">
      <t>リツ</t>
    </rPh>
    <phoneticPr fontId="1"/>
  </si>
  <si>
    <t>引きだし率</t>
    <rPh sb="0" eb="1">
      <t>ヒ</t>
    </rPh>
    <rPh sb="4" eb="5">
      <t>リツ</t>
    </rPh>
    <phoneticPr fontId="1"/>
  </si>
  <si>
    <t>FIRE達成額</t>
    <rPh sb="4" eb="7">
      <t>タッセイガク</t>
    </rPh>
    <phoneticPr fontId="1"/>
  </si>
  <si>
    <t>年齢</t>
    <rPh sb="0" eb="2">
      <t>ネンレイ</t>
    </rPh>
    <phoneticPr fontId="1"/>
  </si>
  <si>
    <t>年数</t>
    <rPh sb="0" eb="2">
      <t>ネンスウ</t>
    </rPh>
    <phoneticPr fontId="1"/>
  </si>
  <si>
    <t>Coast-FIRE計算表</t>
    <rPh sb="10" eb="12">
      <t>ケイサン</t>
    </rPh>
    <rPh sb="12" eb="13">
      <t>ヒョウ</t>
    </rPh>
    <phoneticPr fontId="1"/>
  </si>
  <si>
    <t>年間投資額</t>
    <rPh sb="0" eb="2">
      <t>ネンカン</t>
    </rPh>
    <rPh sb="2" eb="5">
      <t>トウシガク</t>
    </rPh>
    <phoneticPr fontId="1"/>
  </si>
  <si>
    <t>資産[万円]</t>
    <rPh sb="0" eb="2">
      <t>シサン</t>
    </rPh>
    <rPh sb="3" eb="5">
      <t>マンエン</t>
    </rPh>
    <phoneticPr fontId="1"/>
  </si>
  <si>
    <t>FIRE額[万円]</t>
    <rPh sb="4" eb="5">
      <t>ガク</t>
    </rPh>
    <rPh sb="6" eb="8">
      <t>マンエン</t>
    </rPh>
    <phoneticPr fontId="1"/>
  </si>
  <si>
    <t>CoastFIRE[万円]</t>
    <rPh sb="10" eb="12">
      <t>マンエン</t>
    </rPh>
    <phoneticPr fontId="1"/>
  </si>
  <si>
    <t>数値を入力してください。</t>
    <rPh sb="0" eb="2">
      <t>スウチ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</si>
</sst>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4" borderId="3" xfId="0" applyFill="1" applyBorder="1">
      <alignment vertical="center"/>
    </xf>
    <xf numFmtId="0" fontId="3" fillId="4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FIRE</a:t>
            </a:r>
            <a:r>
              <a:rPr lang="ja-JP"/>
              <a:t>計画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投資額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グラフ!$F$5:$F$71</c:f>
              <c:numCache>
                <c:formatCode>General</c:formatCode>
                <c:ptCount val="67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</c:numCache>
            </c:numRef>
          </c:cat>
          <c:val>
            <c:numRef>
              <c:f>グラフ!$H$5:$H$55</c:f>
              <c:numCache>
                <c:formatCode>#,##0_);[Red]\(#,##0\)</c:formatCode>
                <c:ptCount val="51"/>
                <c:pt idx="0">
                  <c:v>100</c:v>
                </c:pt>
                <c:pt idx="1">
                  <c:v>345</c:v>
                </c:pt>
                <c:pt idx="2">
                  <c:v>602.25</c:v>
                </c:pt>
                <c:pt idx="3">
                  <c:v>872.36250000000007</c:v>
                </c:pt>
                <c:pt idx="4">
                  <c:v>1155.9806250000001</c:v>
                </c:pt>
                <c:pt idx="5">
                  <c:v>1453.7796562500002</c:v>
                </c:pt>
                <c:pt idx="6">
                  <c:v>1766.4686390625004</c:v>
                </c:pt>
                <c:pt idx="7">
                  <c:v>2094.7920710156254</c:v>
                </c:pt>
                <c:pt idx="8">
                  <c:v>2439.5316745664068</c:v>
                </c:pt>
                <c:pt idx="9">
                  <c:v>2801.5082582947271</c:v>
                </c:pt>
                <c:pt idx="10">
                  <c:v>3181.5836712094633</c:v>
                </c:pt>
                <c:pt idx="11">
                  <c:v>3580.6628547699365</c:v>
                </c:pt>
                <c:pt idx="12">
                  <c:v>3999.6959975084337</c:v>
                </c:pt>
                <c:pt idx="13">
                  <c:v>4439.6807973838559</c:v>
                </c:pt>
                <c:pt idx="14">
                  <c:v>4901.664837253049</c:v>
                </c:pt>
                <c:pt idx="15">
                  <c:v>5386.7480791157013</c:v>
                </c:pt>
                <c:pt idx="16">
                  <c:v>5896.085483071487</c:v>
                </c:pt>
                <c:pt idx="17">
                  <c:v>6430.8897572250617</c:v>
                </c:pt>
                <c:pt idx="18">
                  <c:v>6992.4342450863151</c:v>
                </c:pt>
                <c:pt idx="19">
                  <c:v>7582.0559573406308</c:v>
                </c:pt>
                <c:pt idx="20">
                  <c:v>8201.1587552076635</c:v>
                </c:pt>
                <c:pt idx="21">
                  <c:v>8851.2166929680461</c:v>
                </c:pt>
                <c:pt idx="22">
                  <c:v>9533.7775276164484</c:v>
                </c:pt>
                <c:pt idx="23">
                  <c:v>10250.46640399727</c:v>
                </c:pt>
                <c:pt idx="24">
                  <c:v>11002.989724197134</c:v>
                </c:pt>
                <c:pt idx="25">
                  <c:v>11793.139210406991</c:v>
                </c:pt>
                <c:pt idx="26">
                  <c:v>12622.79617092734</c:v>
                </c:pt>
                <c:pt idx="27">
                  <c:v>13493.935979473708</c:v>
                </c:pt>
                <c:pt idx="28">
                  <c:v>14408.632778447394</c:v>
                </c:pt>
                <c:pt idx="29">
                  <c:v>15369.064417369764</c:v>
                </c:pt>
                <c:pt idx="30">
                  <c:v>16377.517638238252</c:v>
                </c:pt>
                <c:pt idx="31">
                  <c:v>17436.393520150166</c:v>
                </c:pt>
                <c:pt idx="32">
                  <c:v>18548.213196157674</c:v>
                </c:pt>
                <c:pt idx="33">
                  <c:v>19715.623855965558</c:v>
                </c:pt>
                <c:pt idx="34">
                  <c:v>20941.405048763838</c:v>
                </c:pt>
                <c:pt idx="35">
                  <c:v>22228.47530120203</c:v>
                </c:pt>
                <c:pt idx="36">
                  <c:v>23579.899066262133</c:v>
                </c:pt>
                <c:pt idx="37">
                  <c:v>24998.89401957524</c:v>
                </c:pt>
                <c:pt idx="38">
                  <c:v>26488.838720554002</c:v>
                </c:pt>
                <c:pt idx="39">
                  <c:v>28053.280656581705</c:v>
                </c:pt>
                <c:pt idx="40">
                  <c:v>29695.94468941079</c:v>
                </c:pt>
                <c:pt idx="41">
                  <c:v>31420.741923881331</c:v>
                </c:pt>
                <c:pt idx="42">
                  <c:v>33231.779020075395</c:v>
                </c:pt>
                <c:pt idx="43">
                  <c:v>35133.367971079169</c:v>
                </c:pt>
                <c:pt idx="44">
                  <c:v>37130.036369633126</c:v>
                </c:pt>
                <c:pt idx="45">
                  <c:v>39226.538188114784</c:v>
                </c:pt>
                <c:pt idx="46">
                  <c:v>41427.865097520524</c:v>
                </c:pt>
                <c:pt idx="47">
                  <c:v>43739.258352396551</c:v>
                </c:pt>
                <c:pt idx="48">
                  <c:v>46166.22127001638</c:v>
                </c:pt>
                <c:pt idx="49">
                  <c:v>48714.5323335172</c:v>
                </c:pt>
                <c:pt idx="50">
                  <c:v>51390.258950193063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A-4158-B157-DEF648FCD0BF}"/>
            </c:ext>
          </c:extLst>
        </c:ser>
        <c:ser>
          <c:idx val="1"/>
          <c:order val="1"/>
          <c:tx>
            <c:v>FIRE達成額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グラフ!$F$5:$F$71</c:f>
              <c:numCache>
                <c:formatCode>General</c:formatCode>
                <c:ptCount val="67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</c:numCache>
            </c:numRef>
          </c:cat>
          <c:val>
            <c:numRef>
              <c:f>グラフ!$I$5:$I$55</c:f>
              <c:numCache>
                <c:formatCode>#,##0_);[Red]\(#,##0\)</c:formatCode>
                <c:ptCount val="51"/>
                <c:pt idx="0">
                  <c:v>7500</c:v>
                </c:pt>
                <c:pt idx="1">
                  <c:v>7500</c:v>
                </c:pt>
                <c:pt idx="2">
                  <c:v>7500</c:v>
                </c:pt>
                <c:pt idx="3">
                  <c:v>7500</c:v>
                </c:pt>
                <c:pt idx="4">
                  <c:v>7500</c:v>
                </c:pt>
                <c:pt idx="5">
                  <c:v>7500</c:v>
                </c:pt>
                <c:pt idx="6">
                  <c:v>7500</c:v>
                </c:pt>
                <c:pt idx="7">
                  <c:v>7500</c:v>
                </c:pt>
                <c:pt idx="8">
                  <c:v>7500</c:v>
                </c:pt>
                <c:pt idx="9">
                  <c:v>7500</c:v>
                </c:pt>
                <c:pt idx="10">
                  <c:v>7500</c:v>
                </c:pt>
                <c:pt idx="11">
                  <c:v>7500</c:v>
                </c:pt>
                <c:pt idx="12">
                  <c:v>7500</c:v>
                </c:pt>
                <c:pt idx="13">
                  <c:v>7500</c:v>
                </c:pt>
                <c:pt idx="14">
                  <c:v>7500</c:v>
                </c:pt>
                <c:pt idx="15">
                  <c:v>7500</c:v>
                </c:pt>
                <c:pt idx="16">
                  <c:v>7500</c:v>
                </c:pt>
                <c:pt idx="17">
                  <c:v>7500</c:v>
                </c:pt>
                <c:pt idx="18">
                  <c:v>7500</c:v>
                </c:pt>
                <c:pt idx="19">
                  <c:v>7500</c:v>
                </c:pt>
                <c:pt idx="20">
                  <c:v>7500</c:v>
                </c:pt>
                <c:pt idx="21">
                  <c:v>7500</c:v>
                </c:pt>
                <c:pt idx="22">
                  <c:v>7500</c:v>
                </c:pt>
                <c:pt idx="23">
                  <c:v>7500</c:v>
                </c:pt>
                <c:pt idx="24">
                  <c:v>7500</c:v>
                </c:pt>
                <c:pt idx="25">
                  <c:v>7500</c:v>
                </c:pt>
                <c:pt idx="26">
                  <c:v>7500</c:v>
                </c:pt>
                <c:pt idx="27">
                  <c:v>7500</c:v>
                </c:pt>
                <c:pt idx="28">
                  <c:v>7500</c:v>
                </c:pt>
                <c:pt idx="29">
                  <c:v>7500</c:v>
                </c:pt>
                <c:pt idx="30">
                  <c:v>7500</c:v>
                </c:pt>
                <c:pt idx="31">
                  <c:v>7500</c:v>
                </c:pt>
                <c:pt idx="32">
                  <c:v>7500</c:v>
                </c:pt>
                <c:pt idx="33">
                  <c:v>7500</c:v>
                </c:pt>
                <c:pt idx="34">
                  <c:v>7500</c:v>
                </c:pt>
                <c:pt idx="35">
                  <c:v>7500</c:v>
                </c:pt>
                <c:pt idx="36">
                  <c:v>7500</c:v>
                </c:pt>
                <c:pt idx="37">
                  <c:v>7500</c:v>
                </c:pt>
                <c:pt idx="38">
                  <c:v>7500</c:v>
                </c:pt>
                <c:pt idx="39">
                  <c:v>7500</c:v>
                </c:pt>
                <c:pt idx="40">
                  <c:v>7500</c:v>
                </c:pt>
                <c:pt idx="41">
                  <c:v>7500</c:v>
                </c:pt>
                <c:pt idx="42">
                  <c:v>7500</c:v>
                </c:pt>
                <c:pt idx="43">
                  <c:v>7500</c:v>
                </c:pt>
                <c:pt idx="44">
                  <c:v>7500</c:v>
                </c:pt>
                <c:pt idx="45">
                  <c:v>7500</c:v>
                </c:pt>
                <c:pt idx="46">
                  <c:v>7500</c:v>
                </c:pt>
                <c:pt idx="47">
                  <c:v>7500</c:v>
                </c:pt>
                <c:pt idx="48">
                  <c:v>7500</c:v>
                </c:pt>
                <c:pt idx="49">
                  <c:v>7500</c:v>
                </c:pt>
                <c:pt idx="50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A-4158-B157-DEF648FCD0BF}"/>
            </c:ext>
          </c:extLst>
        </c:ser>
        <c:ser>
          <c:idx val="2"/>
          <c:order val="2"/>
          <c:tx>
            <c:v>Coast-FIRE</c:v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グラフ!$F$5:$F$71</c:f>
              <c:numCache>
                <c:formatCode>General</c:formatCode>
                <c:ptCount val="67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</c:numCache>
            </c:numRef>
          </c:cat>
          <c:val>
            <c:numRef>
              <c:f>グラフ!$J$5:$J$55</c:f>
              <c:numCache>
                <c:formatCode>#,##0_);[Red]\(#,##0\)</c:formatCode>
                <c:ptCount val="51"/>
                <c:pt idx="0">
                  <c:v>1359.6771401443286</c:v>
                </c:pt>
                <c:pt idx="1">
                  <c:v>1427.6609971515454</c:v>
                </c:pt>
                <c:pt idx="2">
                  <c:v>1499.0440470091226</c:v>
                </c:pt>
                <c:pt idx="3">
                  <c:v>1573.9962493595788</c:v>
                </c:pt>
                <c:pt idx="4">
                  <c:v>1652.6960618275575</c:v>
                </c:pt>
                <c:pt idx="5">
                  <c:v>1735.330864918936</c:v>
                </c:pt>
                <c:pt idx="6">
                  <c:v>1822.0974081648822</c:v>
                </c:pt>
                <c:pt idx="7">
                  <c:v>1913.2022785731269</c:v>
                </c:pt>
                <c:pt idx="8">
                  <c:v>2008.8623925017828</c:v>
                </c:pt>
                <c:pt idx="9">
                  <c:v>2109.3055121268721</c:v>
                </c:pt>
                <c:pt idx="10">
                  <c:v>2214.7707877332155</c:v>
                </c:pt>
                <c:pt idx="11">
                  <c:v>2325.5093271198766</c:v>
                </c:pt>
                <c:pt idx="12">
                  <c:v>2441.7847934758702</c:v>
                </c:pt>
                <c:pt idx="13">
                  <c:v>2563.8740331496642</c:v>
                </c:pt>
                <c:pt idx="14">
                  <c:v>2692.0677348071472</c:v>
                </c:pt>
                <c:pt idx="15">
                  <c:v>2826.6711215475048</c:v>
                </c:pt>
                <c:pt idx="16">
                  <c:v>2968.0046776248796</c:v>
                </c:pt>
                <c:pt idx="17">
                  <c:v>3116.4049115061234</c:v>
                </c:pt>
                <c:pt idx="18">
                  <c:v>3272.2251570814296</c:v>
                </c:pt>
                <c:pt idx="19">
                  <c:v>3435.8364149355016</c:v>
                </c:pt>
                <c:pt idx="20">
                  <c:v>3607.6282356822767</c:v>
                </c:pt>
                <c:pt idx="21">
                  <c:v>3788.0096474663915</c:v>
                </c:pt>
                <c:pt idx="22">
                  <c:v>3977.4101298397095</c:v>
                </c:pt>
                <c:pt idx="23">
                  <c:v>4176.2806363316959</c:v>
                </c:pt>
                <c:pt idx="24">
                  <c:v>4385.0946681482801</c:v>
                </c:pt>
                <c:pt idx="25">
                  <c:v>4604.3494015556953</c:v>
                </c:pt>
                <c:pt idx="26">
                  <c:v>4834.5668716334794</c:v>
                </c:pt>
                <c:pt idx="27">
                  <c:v>5076.2952152151538</c:v>
                </c:pt>
                <c:pt idx="28">
                  <c:v>5330.1099759759109</c:v>
                </c:pt>
                <c:pt idx="29">
                  <c:v>5596.6154747747069</c:v>
                </c:pt>
                <c:pt idx="30">
                  <c:v>5876.4462485134418</c:v>
                </c:pt>
                <c:pt idx="31">
                  <c:v>6170.2685609391146</c:v>
                </c:pt>
                <c:pt idx="32">
                  <c:v>6478.7819889860702</c:v>
                </c:pt>
                <c:pt idx="33">
                  <c:v>6802.7210884353735</c:v>
                </c:pt>
                <c:pt idx="34">
                  <c:v>7142.8571428571422</c:v>
                </c:pt>
                <c:pt idx="35">
                  <c:v>7500</c:v>
                </c:pt>
                <c:pt idx="36">
                  <c:v>7875</c:v>
                </c:pt>
                <c:pt idx="37">
                  <c:v>8268.75</c:v>
                </c:pt>
                <c:pt idx="38">
                  <c:v>8682.1875000000018</c:v>
                </c:pt>
                <c:pt idx="39">
                  <c:v>9116.296875</c:v>
                </c:pt>
                <c:pt idx="40">
                  <c:v>9572.1117187500004</c:v>
                </c:pt>
                <c:pt idx="41">
                  <c:v>10050.7173046875</c:v>
                </c:pt>
                <c:pt idx="42">
                  <c:v>10553.253169921876</c:v>
                </c:pt>
                <c:pt idx="43">
                  <c:v>11080.915828417968</c:v>
                </c:pt>
                <c:pt idx="44">
                  <c:v>11634.961619838869</c:v>
                </c:pt>
                <c:pt idx="45">
                  <c:v>12216.709700830812</c:v>
                </c:pt>
                <c:pt idx="46">
                  <c:v>12827.545185872354</c:v>
                </c:pt>
                <c:pt idx="47">
                  <c:v>13468.922445165968</c:v>
                </c:pt>
                <c:pt idx="48">
                  <c:v>14142.36856742427</c:v>
                </c:pt>
                <c:pt idx="49">
                  <c:v>14849.48699579548</c:v>
                </c:pt>
                <c:pt idx="50">
                  <c:v>15591.96134558526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AA-4158-B157-DEF648FCD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146352"/>
        <c:axId val="583764560"/>
      </c:lineChart>
      <c:catAx>
        <c:axId val="41414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37645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837645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資産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414635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295835</xdr:colOff>
      <xdr:row>3</xdr:row>
      <xdr:rowOff>14342</xdr:rowOff>
    </xdr:from>
    <xdr:to>
      <xdr:col>22</xdr:col>
      <xdr:colOff>62753</xdr:colOff>
      <xdr:row>23</xdr:row>
      <xdr:rowOff>53787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54814E-2EEA-4DAC-A4BD-CF234E29A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5913-8115-450B-85AC-8C37764816C3}">
  <dimension ref="A1:J55"/>
  <sheetViews>
    <sheetView tabSelected="1" zoomScale="85" zoomScaleNormal="85" workbookViewId="0">
      <selection activeCell="C11" sqref="C11"/>
    </sheetView>
  </sheetViews>
  <sheetFormatPr defaultRowHeight="18" x14ac:dyDescent="0.45"/>
  <cols>
    <col min="1" max="1" width="3.19921875" customWidth="1"/>
    <col min="2" max="2" width="11" bestFit="1" customWidth="1"/>
    <col min="4" max="4" width="5.3984375" bestFit="1" customWidth="1"/>
    <col min="5" max="5" width="2.3984375" customWidth="1"/>
    <col min="6" max="7" width="5.3984375" bestFit="1" customWidth="1"/>
    <col min="8" max="8" width="10.59765625" bestFit="1" customWidth="1"/>
    <col min="9" max="9" width="13.19921875" bestFit="1" customWidth="1"/>
    <col min="10" max="10" width="16.59765625" bestFit="1" customWidth="1"/>
  </cols>
  <sheetData>
    <row r="1" spans="1:10" x14ac:dyDescent="0.45">
      <c r="A1" t="s">
        <v>14</v>
      </c>
      <c r="H1" s="2">
        <f>C10/100+1-C11/100</f>
        <v>1.05</v>
      </c>
    </row>
    <row r="2" spans="1:10" x14ac:dyDescent="0.45">
      <c r="B2" t="s">
        <v>19</v>
      </c>
      <c r="H2" s="2"/>
    </row>
    <row r="3" spans="1:10" x14ac:dyDescent="0.45">
      <c r="H3" s="2"/>
    </row>
    <row r="4" spans="1:10" x14ac:dyDescent="0.45">
      <c r="B4" s="3" t="s">
        <v>0</v>
      </c>
      <c r="C4" s="8">
        <v>30</v>
      </c>
      <c r="D4" s="7" t="s">
        <v>6</v>
      </c>
      <c r="F4" s="1" t="s">
        <v>12</v>
      </c>
      <c r="G4" s="1" t="s">
        <v>13</v>
      </c>
      <c r="H4" s="1" t="s">
        <v>16</v>
      </c>
      <c r="I4" s="1" t="s">
        <v>17</v>
      </c>
      <c r="J4" s="1" t="s">
        <v>18</v>
      </c>
    </row>
    <row r="5" spans="1:10" x14ac:dyDescent="0.45">
      <c r="B5" s="3" t="s">
        <v>1</v>
      </c>
      <c r="C5" s="8">
        <v>65</v>
      </c>
      <c r="D5" s="7" t="s">
        <v>6</v>
      </c>
      <c r="F5" s="5">
        <f>C4</f>
        <v>30</v>
      </c>
      <c r="G5" s="5">
        <v>0</v>
      </c>
      <c r="H5" s="6">
        <f>C7</f>
        <v>100</v>
      </c>
      <c r="I5" s="6">
        <f>C13</f>
        <v>7500</v>
      </c>
      <c r="J5" s="6">
        <f t="shared" ref="J5:J36" si="0">$C$13*$H$1^(F5-$C$5)</f>
        <v>1359.6771401443286</v>
      </c>
    </row>
    <row r="6" spans="1:10" x14ac:dyDescent="0.45">
      <c r="B6" s="3" t="s">
        <v>3</v>
      </c>
      <c r="C6" s="8">
        <v>300</v>
      </c>
      <c r="D6" s="7" t="s">
        <v>7</v>
      </c>
      <c r="F6" s="5">
        <f>F5+1</f>
        <v>31</v>
      </c>
      <c r="G6" s="5">
        <v>1</v>
      </c>
      <c r="H6" s="6">
        <f t="shared" ref="H6:H37" si="1">H5*$H$1+$C$9</f>
        <v>345</v>
      </c>
      <c r="I6" s="6">
        <f>I5</f>
        <v>7500</v>
      </c>
      <c r="J6" s="6">
        <f t="shared" si="0"/>
        <v>1427.6609971515454</v>
      </c>
    </row>
    <row r="7" spans="1:10" x14ac:dyDescent="0.45">
      <c r="B7" s="3" t="s">
        <v>2</v>
      </c>
      <c r="C7" s="8">
        <v>100</v>
      </c>
      <c r="D7" s="7" t="s">
        <v>7</v>
      </c>
      <c r="F7" s="5">
        <f t="shared" ref="F7:F24" si="2">F6+1</f>
        <v>32</v>
      </c>
      <c r="G7" s="5">
        <v>2</v>
      </c>
      <c r="H7" s="6">
        <f t="shared" si="1"/>
        <v>602.25</v>
      </c>
      <c r="I7" s="6">
        <f t="shared" ref="I7:I54" si="3">I6</f>
        <v>7500</v>
      </c>
      <c r="J7" s="6">
        <f t="shared" si="0"/>
        <v>1499.0440470091226</v>
      </c>
    </row>
    <row r="8" spans="1:10" x14ac:dyDescent="0.45">
      <c r="B8" s="3" t="s">
        <v>4</v>
      </c>
      <c r="C8" s="8">
        <v>20</v>
      </c>
      <c r="D8" s="7" t="s">
        <v>7</v>
      </c>
      <c r="F8" s="5">
        <f t="shared" si="2"/>
        <v>33</v>
      </c>
      <c r="G8" s="5">
        <v>3</v>
      </c>
      <c r="H8" s="6">
        <f t="shared" si="1"/>
        <v>872.36250000000007</v>
      </c>
      <c r="I8" s="6">
        <f t="shared" si="3"/>
        <v>7500</v>
      </c>
      <c r="J8" s="6">
        <f t="shared" si="0"/>
        <v>1573.9962493595788</v>
      </c>
    </row>
    <row r="9" spans="1:10" x14ac:dyDescent="0.45">
      <c r="B9" s="1" t="s">
        <v>15</v>
      </c>
      <c r="C9" s="4">
        <f>C8*12</f>
        <v>240</v>
      </c>
      <c r="D9" s="5" t="s">
        <v>7</v>
      </c>
      <c r="F9" s="5">
        <f t="shared" si="2"/>
        <v>34</v>
      </c>
      <c r="G9" s="5">
        <v>4</v>
      </c>
      <c r="H9" s="6">
        <f t="shared" si="1"/>
        <v>1155.9806250000001</v>
      </c>
      <c r="I9" s="6">
        <f t="shared" si="3"/>
        <v>7500</v>
      </c>
      <c r="J9" s="6">
        <f t="shared" si="0"/>
        <v>1652.6960618275575</v>
      </c>
    </row>
    <row r="10" spans="1:10" x14ac:dyDescent="0.45">
      <c r="B10" s="3" t="s">
        <v>5</v>
      </c>
      <c r="C10" s="8">
        <v>5</v>
      </c>
      <c r="D10" s="7" t="s">
        <v>8</v>
      </c>
      <c r="F10" s="5">
        <f t="shared" si="2"/>
        <v>35</v>
      </c>
      <c r="G10" s="5">
        <v>5</v>
      </c>
      <c r="H10" s="6">
        <f t="shared" si="1"/>
        <v>1453.7796562500002</v>
      </c>
      <c r="I10" s="6">
        <f t="shared" si="3"/>
        <v>7500</v>
      </c>
      <c r="J10" s="6">
        <f t="shared" si="0"/>
        <v>1735.330864918936</v>
      </c>
    </row>
    <row r="11" spans="1:10" x14ac:dyDescent="0.45">
      <c r="B11" s="3" t="s">
        <v>9</v>
      </c>
      <c r="C11" s="8">
        <v>0</v>
      </c>
      <c r="D11" s="7" t="s">
        <v>8</v>
      </c>
      <c r="F11" s="5">
        <f t="shared" si="2"/>
        <v>36</v>
      </c>
      <c r="G11" s="5">
        <v>6</v>
      </c>
      <c r="H11" s="6">
        <f t="shared" si="1"/>
        <v>1766.4686390625004</v>
      </c>
      <c r="I11" s="6">
        <f t="shared" si="3"/>
        <v>7500</v>
      </c>
      <c r="J11" s="6">
        <f t="shared" si="0"/>
        <v>1822.0974081648822</v>
      </c>
    </row>
    <row r="12" spans="1:10" x14ac:dyDescent="0.45">
      <c r="B12" s="3" t="s">
        <v>10</v>
      </c>
      <c r="C12" s="8">
        <v>4</v>
      </c>
      <c r="D12" s="7" t="s">
        <v>8</v>
      </c>
      <c r="F12" s="5">
        <f t="shared" si="2"/>
        <v>37</v>
      </c>
      <c r="G12" s="5">
        <v>7</v>
      </c>
      <c r="H12" s="6">
        <f t="shared" si="1"/>
        <v>2094.7920710156254</v>
      </c>
      <c r="I12" s="6">
        <f t="shared" si="3"/>
        <v>7500</v>
      </c>
      <c r="J12" s="6">
        <f t="shared" si="0"/>
        <v>1913.2022785731269</v>
      </c>
    </row>
    <row r="13" spans="1:10" x14ac:dyDescent="0.45">
      <c r="B13" s="1" t="s">
        <v>11</v>
      </c>
      <c r="C13" s="4">
        <f>C6/(C12/100)</f>
        <v>7500</v>
      </c>
      <c r="D13" s="5" t="s">
        <v>7</v>
      </c>
      <c r="F13" s="5">
        <f t="shared" si="2"/>
        <v>38</v>
      </c>
      <c r="G13" s="5">
        <v>8</v>
      </c>
      <c r="H13" s="6">
        <f t="shared" si="1"/>
        <v>2439.5316745664068</v>
      </c>
      <c r="I13" s="6">
        <f t="shared" si="3"/>
        <v>7500</v>
      </c>
      <c r="J13" s="6">
        <f t="shared" si="0"/>
        <v>2008.8623925017828</v>
      </c>
    </row>
    <row r="14" spans="1:10" x14ac:dyDescent="0.45">
      <c r="F14" s="5">
        <f t="shared" si="2"/>
        <v>39</v>
      </c>
      <c r="G14" s="5">
        <v>9</v>
      </c>
      <c r="H14" s="6">
        <f t="shared" si="1"/>
        <v>2801.5082582947271</v>
      </c>
      <c r="I14" s="6">
        <f t="shared" si="3"/>
        <v>7500</v>
      </c>
      <c r="J14" s="6">
        <f t="shared" si="0"/>
        <v>2109.3055121268721</v>
      </c>
    </row>
    <row r="15" spans="1:10" x14ac:dyDescent="0.45">
      <c r="F15" s="5">
        <f t="shared" si="2"/>
        <v>40</v>
      </c>
      <c r="G15" s="5">
        <v>10</v>
      </c>
      <c r="H15" s="6">
        <f t="shared" si="1"/>
        <v>3181.5836712094633</v>
      </c>
      <c r="I15" s="6">
        <f t="shared" si="3"/>
        <v>7500</v>
      </c>
      <c r="J15" s="6">
        <f t="shared" si="0"/>
        <v>2214.7707877332155</v>
      </c>
    </row>
    <row r="16" spans="1:10" x14ac:dyDescent="0.45">
      <c r="F16" s="5">
        <f t="shared" si="2"/>
        <v>41</v>
      </c>
      <c r="G16" s="5">
        <v>11</v>
      </c>
      <c r="H16" s="6">
        <f t="shared" si="1"/>
        <v>3580.6628547699365</v>
      </c>
      <c r="I16" s="6">
        <f t="shared" si="3"/>
        <v>7500</v>
      </c>
      <c r="J16" s="6">
        <f t="shared" si="0"/>
        <v>2325.5093271198766</v>
      </c>
    </row>
    <row r="17" spans="6:10" x14ac:dyDescent="0.45">
      <c r="F17" s="5">
        <f t="shared" si="2"/>
        <v>42</v>
      </c>
      <c r="G17" s="5">
        <v>12</v>
      </c>
      <c r="H17" s="6">
        <f t="shared" si="1"/>
        <v>3999.6959975084337</v>
      </c>
      <c r="I17" s="6">
        <f t="shared" si="3"/>
        <v>7500</v>
      </c>
      <c r="J17" s="6">
        <f t="shared" si="0"/>
        <v>2441.7847934758702</v>
      </c>
    </row>
    <row r="18" spans="6:10" x14ac:dyDescent="0.45">
      <c r="F18" s="5">
        <f t="shared" si="2"/>
        <v>43</v>
      </c>
      <c r="G18" s="5">
        <v>13</v>
      </c>
      <c r="H18" s="6">
        <f t="shared" si="1"/>
        <v>4439.6807973838559</v>
      </c>
      <c r="I18" s="6">
        <f t="shared" si="3"/>
        <v>7500</v>
      </c>
      <c r="J18" s="6">
        <f t="shared" si="0"/>
        <v>2563.8740331496642</v>
      </c>
    </row>
    <row r="19" spans="6:10" x14ac:dyDescent="0.45">
      <c r="F19" s="5">
        <f t="shared" si="2"/>
        <v>44</v>
      </c>
      <c r="G19" s="5">
        <v>14</v>
      </c>
      <c r="H19" s="6">
        <f t="shared" si="1"/>
        <v>4901.664837253049</v>
      </c>
      <c r="I19" s="6">
        <f t="shared" si="3"/>
        <v>7500</v>
      </c>
      <c r="J19" s="6">
        <f t="shared" si="0"/>
        <v>2692.0677348071472</v>
      </c>
    </row>
    <row r="20" spans="6:10" x14ac:dyDescent="0.45">
      <c r="F20" s="5">
        <f t="shared" si="2"/>
        <v>45</v>
      </c>
      <c r="G20" s="5">
        <v>15</v>
      </c>
      <c r="H20" s="6">
        <f t="shared" si="1"/>
        <v>5386.7480791157013</v>
      </c>
      <c r="I20" s="6">
        <f t="shared" si="3"/>
        <v>7500</v>
      </c>
      <c r="J20" s="6">
        <f t="shared" si="0"/>
        <v>2826.6711215475048</v>
      </c>
    </row>
    <row r="21" spans="6:10" x14ac:dyDescent="0.45">
      <c r="F21" s="5">
        <f t="shared" si="2"/>
        <v>46</v>
      </c>
      <c r="G21" s="5">
        <v>16</v>
      </c>
      <c r="H21" s="6">
        <f t="shared" si="1"/>
        <v>5896.085483071487</v>
      </c>
      <c r="I21" s="6">
        <f t="shared" si="3"/>
        <v>7500</v>
      </c>
      <c r="J21" s="6">
        <f t="shared" si="0"/>
        <v>2968.0046776248796</v>
      </c>
    </row>
    <row r="22" spans="6:10" x14ac:dyDescent="0.45">
      <c r="F22" s="5">
        <f t="shared" si="2"/>
        <v>47</v>
      </c>
      <c r="G22" s="5">
        <v>17</v>
      </c>
      <c r="H22" s="6">
        <f t="shared" si="1"/>
        <v>6430.8897572250617</v>
      </c>
      <c r="I22" s="6">
        <f t="shared" si="3"/>
        <v>7500</v>
      </c>
      <c r="J22" s="6">
        <f t="shared" si="0"/>
        <v>3116.4049115061234</v>
      </c>
    </row>
    <row r="23" spans="6:10" x14ac:dyDescent="0.45">
      <c r="F23" s="5">
        <f t="shared" si="2"/>
        <v>48</v>
      </c>
      <c r="G23" s="5">
        <v>18</v>
      </c>
      <c r="H23" s="6">
        <f t="shared" si="1"/>
        <v>6992.4342450863151</v>
      </c>
      <c r="I23" s="6">
        <f t="shared" si="3"/>
        <v>7500</v>
      </c>
      <c r="J23" s="6">
        <f t="shared" si="0"/>
        <v>3272.2251570814296</v>
      </c>
    </row>
    <row r="24" spans="6:10" x14ac:dyDescent="0.45">
      <c r="F24" s="5">
        <f t="shared" si="2"/>
        <v>49</v>
      </c>
      <c r="G24" s="5">
        <v>19</v>
      </c>
      <c r="H24" s="6">
        <f t="shared" si="1"/>
        <v>7582.0559573406308</v>
      </c>
      <c r="I24" s="6">
        <f t="shared" si="3"/>
        <v>7500</v>
      </c>
      <c r="J24" s="6">
        <f t="shared" si="0"/>
        <v>3435.8364149355016</v>
      </c>
    </row>
    <row r="25" spans="6:10" x14ac:dyDescent="0.45">
      <c r="F25" s="5">
        <f>F24+1</f>
        <v>50</v>
      </c>
      <c r="G25" s="5">
        <v>20</v>
      </c>
      <c r="H25" s="6">
        <f t="shared" si="1"/>
        <v>8201.1587552076635</v>
      </c>
      <c r="I25" s="6">
        <f t="shared" si="3"/>
        <v>7500</v>
      </c>
      <c r="J25" s="6">
        <f t="shared" si="0"/>
        <v>3607.6282356822767</v>
      </c>
    </row>
    <row r="26" spans="6:10" x14ac:dyDescent="0.45">
      <c r="F26" s="5">
        <f t="shared" ref="F26:F54" si="4">F25+1</f>
        <v>51</v>
      </c>
      <c r="G26" s="5">
        <v>21</v>
      </c>
      <c r="H26" s="6">
        <f t="shared" si="1"/>
        <v>8851.2166929680461</v>
      </c>
      <c r="I26" s="6">
        <f t="shared" si="3"/>
        <v>7500</v>
      </c>
      <c r="J26" s="6">
        <f t="shared" si="0"/>
        <v>3788.0096474663915</v>
      </c>
    </row>
    <row r="27" spans="6:10" x14ac:dyDescent="0.45">
      <c r="F27" s="5">
        <f t="shared" si="4"/>
        <v>52</v>
      </c>
      <c r="G27" s="5">
        <v>22</v>
      </c>
      <c r="H27" s="6">
        <f t="shared" si="1"/>
        <v>9533.7775276164484</v>
      </c>
      <c r="I27" s="6">
        <f t="shared" si="3"/>
        <v>7500</v>
      </c>
      <c r="J27" s="6">
        <f t="shared" si="0"/>
        <v>3977.4101298397095</v>
      </c>
    </row>
    <row r="28" spans="6:10" x14ac:dyDescent="0.45">
      <c r="F28" s="5">
        <f t="shared" si="4"/>
        <v>53</v>
      </c>
      <c r="G28" s="5">
        <v>23</v>
      </c>
      <c r="H28" s="6">
        <f t="shared" si="1"/>
        <v>10250.46640399727</v>
      </c>
      <c r="I28" s="6">
        <f t="shared" si="3"/>
        <v>7500</v>
      </c>
      <c r="J28" s="6">
        <f t="shared" si="0"/>
        <v>4176.2806363316959</v>
      </c>
    </row>
    <row r="29" spans="6:10" x14ac:dyDescent="0.45">
      <c r="F29" s="5">
        <f t="shared" si="4"/>
        <v>54</v>
      </c>
      <c r="G29" s="5">
        <v>24</v>
      </c>
      <c r="H29" s="6">
        <f t="shared" si="1"/>
        <v>11002.989724197134</v>
      </c>
      <c r="I29" s="6">
        <f t="shared" si="3"/>
        <v>7500</v>
      </c>
      <c r="J29" s="6">
        <f t="shared" si="0"/>
        <v>4385.0946681482801</v>
      </c>
    </row>
    <row r="30" spans="6:10" x14ac:dyDescent="0.45">
      <c r="F30" s="5">
        <f t="shared" si="4"/>
        <v>55</v>
      </c>
      <c r="G30" s="5">
        <v>25</v>
      </c>
      <c r="H30" s="6">
        <f t="shared" si="1"/>
        <v>11793.139210406991</v>
      </c>
      <c r="I30" s="6">
        <f t="shared" si="3"/>
        <v>7500</v>
      </c>
      <c r="J30" s="6">
        <f t="shared" si="0"/>
        <v>4604.3494015556953</v>
      </c>
    </row>
    <row r="31" spans="6:10" x14ac:dyDescent="0.45">
      <c r="F31" s="5">
        <f t="shared" si="4"/>
        <v>56</v>
      </c>
      <c r="G31" s="5">
        <v>26</v>
      </c>
      <c r="H31" s="6">
        <f t="shared" si="1"/>
        <v>12622.79617092734</v>
      </c>
      <c r="I31" s="6">
        <f t="shared" si="3"/>
        <v>7500</v>
      </c>
      <c r="J31" s="6">
        <f t="shared" si="0"/>
        <v>4834.5668716334794</v>
      </c>
    </row>
    <row r="32" spans="6:10" x14ac:dyDescent="0.45">
      <c r="F32" s="5">
        <f t="shared" si="4"/>
        <v>57</v>
      </c>
      <c r="G32" s="5">
        <v>27</v>
      </c>
      <c r="H32" s="6">
        <f t="shared" si="1"/>
        <v>13493.935979473708</v>
      </c>
      <c r="I32" s="6">
        <f t="shared" si="3"/>
        <v>7500</v>
      </c>
      <c r="J32" s="6">
        <f t="shared" si="0"/>
        <v>5076.2952152151538</v>
      </c>
    </row>
    <row r="33" spans="6:10" x14ac:dyDescent="0.45">
      <c r="F33" s="5">
        <f t="shared" si="4"/>
        <v>58</v>
      </c>
      <c r="G33" s="5">
        <v>28</v>
      </c>
      <c r="H33" s="6">
        <f t="shared" si="1"/>
        <v>14408.632778447394</v>
      </c>
      <c r="I33" s="6">
        <f t="shared" si="3"/>
        <v>7500</v>
      </c>
      <c r="J33" s="6">
        <f t="shared" si="0"/>
        <v>5330.1099759759109</v>
      </c>
    </row>
    <row r="34" spans="6:10" x14ac:dyDescent="0.45">
      <c r="F34" s="5">
        <f t="shared" si="4"/>
        <v>59</v>
      </c>
      <c r="G34" s="5">
        <v>29</v>
      </c>
      <c r="H34" s="6">
        <f t="shared" si="1"/>
        <v>15369.064417369764</v>
      </c>
      <c r="I34" s="6">
        <f t="shared" si="3"/>
        <v>7500</v>
      </c>
      <c r="J34" s="6">
        <f t="shared" si="0"/>
        <v>5596.6154747747069</v>
      </c>
    </row>
    <row r="35" spans="6:10" x14ac:dyDescent="0.45">
      <c r="F35" s="5">
        <f t="shared" si="4"/>
        <v>60</v>
      </c>
      <c r="G35" s="5">
        <v>30</v>
      </c>
      <c r="H35" s="6">
        <f t="shared" si="1"/>
        <v>16377.517638238252</v>
      </c>
      <c r="I35" s="6">
        <f t="shared" si="3"/>
        <v>7500</v>
      </c>
      <c r="J35" s="6">
        <f t="shared" si="0"/>
        <v>5876.4462485134418</v>
      </c>
    </row>
    <row r="36" spans="6:10" x14ac:dyDescent="0.45">
      <c r="F36" s="5">
        <f t="shared" si="4"/>
        <v>61</v>
      </c>
      <c r="G36" s="5">
        <v>31</v>
      </c>
      <c r="H36" s="6">
        <f t="shared" si="1"/>
        <v>17436.393520150166</v>
      </c>
      <c r="I36" s="6">
        <f t="shared" si="3"/>
        <v>7500</v>
      </c>
      <c r="J36" s="6">
        <f t="shared" si="0"/>
        <v>6170.2685609391146</v>
      </c>
    </row>
    <row r="37" spans="6:10" x14ac:dyDescent="0.45">
      <c r="F37" s="5">
        <f t="shared" si="4"/>
        <v>62</v>
      </c>
      <c r="G37" s="5">
        <v>32</v>
      </c>
      <c r="H37" s="6">
        <f t="shared" si="1"/>
        <v>18548.213196157674</v>
      </c>
      <c r="I37" s="6">
        <f t="shared" si="3"/>
        <v>7500</v>
      </c>
      <c r="J37" s="6">
        <f t="shared" ref="J37:J55" si="5">$C$13*$H$1^(F37-$C$5)</f>
        <v>6478.7819889860702</v>
      </c>
    </row>
    <row r="38" spans="6:10" x14ac:dyDescent="0.45">
      <c r="F38" s="5">
        <f t="shared" si="4"/>
        <v>63</v>
      </c>
      <c r="G38" s="5">
        <v>33</v>
      </c>
      <c r="H38" s="6">
        <f t="shared" ref="H38:H55" si="6">H37*$H$1+$C$9</f>
        <v>19715.623855965558</v>
      </c>
      <c r="I38" s="6">
        <f t="shared" si="3"/>
        <v>7500</v>
      </c>
      <c r="J38" s="6">
        <f t="shared" si="5"/>
        <v>6802.7210884353735</v>
      </c>
    </row>
    <row r="39" spans="6:10" x14ac:dyDescent="0.45">
      <c r="F39" s="5">
        <f t="shared" si="4"/>
        <v>64</v>
      </c>
      <c r="G39" s="5">
        <v>34</v>
      </c>
      <c r="H39" s="6">
        <f t="shared" si="6"/>
        <v>20941.405048763838</v>
      </c>
      <c r="I39" s="6">
        <f t="shared" si="3"/>
        <v>7500</v>
      </c>
      <c r="J39" s="6">
        <f t="shared" si="5"/>
        <v>7142.8571428571422</v>
      </c>
    </row>
    <row r="40" spans="6:10" x14ac:dyDescent="0.45">
      <c r="F40" s="5">
        <f t="shared" si="4"/>
        <v>65</v>
      </c>
      <c r="G40" s="5">
        <v>35</v>
      </c>
      <c r="H40" s="6">
        <f t="shared" si="6"/>
        <v>22228.47530120203</v>
      </c>
      <c r="I40" s="6">
        <f t="shared" si="3"/>
        <v>7500</v>
      </c>
      <c r="J40" s="6">
        <f t="shared" si="5"/>
        <v>7500</v>
      </c>
    </row>
    <row r="41" spans="6:10" x14ac:dyDescent="0.45">
      <c r="F41" s="5">
        <f>F40+1</f>
        <v>66</v>
      </c>
      <c r="G41" s="5">
        <v>36</v>
      </c>
      <c r="H41" s="6">
        <f t="shared" si="6"/>
        <v>23579.899066262133</v>
      </c>
      <c r="I41" s="6">
        <f t="shared" si="3"/>
        <v>7500</v>
      </c>
      <c r="J41" s="6">
        <f t="shared" si="5"/>
        <v>7875</v>
      </c>
    </row>
    <row r="42" spans="6:10" x14ac:dyDescent="0.45">
      <c r="F42" s="5">
        <f t="shared" si="4"/>
        <v>67</v>
      </c>
      <c r="G42" s="5">
        <v>37</v>
      </c>
      <c r="H42" s="6">
        <f t="shared" si="6"/>
        <v>24998.89401957524</v>
      </c>
      <c r="I42" s="6">
        <f t="shared" si="3"/>
        <v>7500</v>
      </c>
      <c r="J42" s="6">
        <f t="shared" si="5"/>
        <v>8268.75</v>
      </c>
    </row>
    <row r="43" spans="6:10" x14ac:dyDescent="0.45">
      <c r="F43" s="5">
        <f t="shared" si="4"/>
        <v>68</v>
      </c>
      <c r="G43" s="5">
        <v>38</v>
      </c>
      <c r="H43" s="6">
        <f t="shared" si="6"/>
        <v>26488.838720554002</v>
      </c>
      <c r="I43" s="6">
        <f t="shared" si="3"/>
        <v>7500</v>
      </c>
      <c r="J43" s="6">
        <f t="shared" si="5"/>
        <v>8682.1875000000018</v>
      </c>
    </row>
    <row r="44" spans="6:10" x14ac:dyDescent="0.45">
      <c r="F44" s="5">
        <f t="shared" si="4"/>
        <v>69</v>
      </c>
      <c r="G44" s="5">
        <v>39</v>
      </c>
      <c r="H44" s="6">
        <f t="shared" si="6"/>
        <v>28053.280656581705</v>
      </c>
      <c r="I44" s="6">
        <f t="shared" si="3"/>
        <v>7500</v>
      </c>
      <c r="J44" s="6">
        <f t="shared" si="5"/>
        <v>9116.296875</v>
      </c>
    </row>
    <row r="45" spans="6:10" x14ac:dyDescent="0.45">
      <c r="F45" s="5">
        <f t="shared" si="4"/>
        <v>70</v>
      </c>
      <c r="G45" s="5">
        <v>40</v>
      </c>
      <c r="H45" s="6">
        <f t="shared" si="6"/>
        <v>29695.94468941079</v>
      </c>
      <c r="I45" s="6">
        <f t="shared" si="3"/>
        <v>7500</v>
      </c>
      <c r="J45" s="6">
        <f t="shared" si="5"/>
        <v>9572.1117187500004</v>
      </c>
    </row>
    <row r="46" spans="6:10" x14ac:dyDescent="0.45">
      <c r="F46" s="5">
        <f t="shared" si="4"/>
        <v>71</v>
      </c>
      <c r="G46" s="5">
        <v>41</v>
      </c>
      <c r="H46" s="6">
        <f t="shared" si="6"/>
        <v>31420.741923881331</v>
      </c>
      <c r="I46" s="6">
        <f t="shared" si="3"/>
        <v>7500</v>
      </c>
      <c r="J46" s="6">
        <f t="shared" si="5"/>
        <v>10050.7173046875</v>
      </c>
    </row>
    <row r="47" spans="6:10" x14ac:dyDescent="0.45">
      <c r="F47" s="5">
        <f t="shared" si="4"/>
        <v>72</v>
      </c>
      <c r="G47" s="5">
        <v>42</v>
      </c>
      <c r="H47" s="6">
        <f t="shared" si="6"/>
        <v>33231.779020075395</v>
      </c>
      <c r="I47" s="6">
        <f t="shared" si="3"/>
        <v>7500</v>
      </c>
      <c r="J47" s="6">
        <f t="shared" si="5"/>
        <v>10553.253169921876</v>
      </c>
    </row>
    <row r="48" spans="6:10" x14ac:dyDescent="0.45">
      <c r="F48" s="5">
        <f t="shared" si="4"/>
        <v>73</v>
      </c>
      <c r="G48" s="5">
        <v>43</v>
      </c>
      <c r="H48" s="6">
        <f t="shared" si="6"/>
        <v>35133.367971079169</v>
      </c>
      <c r="I48" s="6">
        <f t="shared" si="3"/>
        <v>7500</v>
      </c>
      <c r="J48" s="6">
        <f t="shared" si="5"/>
        <v>11080.915828417968</v>
      </c>
    </row>
    <row r="49" spans="6:10" x14ac:dyDescent="0.45">
      <c r="F49" s="5">
        <f t="shared" si="4"/>
        <v>74</v>
      </c>
      <c r="G49" s="5">
        <v>44</v>
      </c>
      <c r="H49" s="6">
        <f t="shared" si="6"/>
        <v>37130.036369633126</v>
      </c>
      <c r="I49" s="6">
        <f t="shared" si="3"/>
        <v>7500</v>
      </c>
      <c r="J49" s="6">
        <f t="shared" si="5"/>
        <v>11634.961619838869</v>
      </c>
    </row>
    <row r="50" spans="6:10" x14ac:dyDescent="0.45">
      <c r="F50" s="5">
        <f t="shared" si="4"/>
        <v>75</v>
      </c>
      <c r="G50" s="5">
        <v>45</v>
      </c>
      <c r="H50" s="6">
        <f t="shared" si="6"/>
        <v>39226.538188114784</v>
      </c>
      <c r="I50" s="6">
        <f t="shared" si="3"/>
        <v>7500</v>
      </c>
      <c r="J50" s="6">
        <f t="shared" si="5"/>
        <v>12216.709700830812</v>
      </c>
    </row>
    <row r="51" spans="6:10" x14ac:dyDescent="0.45">
      <c r="F51" s="5">
        <f t="shared" si="4"/>
        <v>76</v>
      </c>
      <c r="G51" s="5">
        <v>46</v>
      </c>
      <c r="H51" s="6">
        <f t="shared" si="6"/>
        <v>41427.865097520524</v>
      </c>
      <c r="I51" s="6">
        <f t="shared" si="3"/>
        <v>7500</v>
      </c>
      <c r="J51" s="6">
        <f t="shared" si="5"/>
        <v>12827.545185872354</v>
      </c>
    </row>
    <row r="52" spans="6:10" x14ac:dyDescent="0.45">
      <c r="F52" s="5">
        <f t="shared" si="4"/>
        <v>77</v>
      </c>
      <c r="G52" s="5">
        <v>47</v>
      </c>
      <c r="H52" s="6">
        <f t="shared" si="6"/>
        <v>43739.258352396551</v>
      </c>
      <c r="I52" s="6">
        <f t="shared" si="3"/>
        <v>7500</v>
      </c>
      <c r="J52" s="6">
        <f t="shared" si="5"/>
        <v>13468.922445165968</v>
      </c>
    </row>
    <row r="53" spans="6:10" x14ac:dyDescent="0.45">
      <c r="F53" s="5">
        <f t="shared" si="4"/>
        <v>78</v>
      </c>
      <c r="G53" s="5">
        <v>48</v>
      </c>
      <c r="H53" s="6">
        <f t="shared" si="6"/>
        <v>46166.22127001638</v>
      </c>
      <c r="I53" s="6">
        <f t="shared" si="3"/>
        <v>7500</v>
      </c>
      <c r="J53" s="6">
        <f t="shared" si="5"/>
        <v>14142.36856742427</v>
      </c>
    </row>
    <row r="54" spans="6:10" x14ac:dyDescent="0.45">
      <c r="F54" s="5">
        <f t="shared" si="4"/>
        <v>79</v>
      </c>
      <c r="G54" s="5">
        <v>49</v>
      </c>
      <c r="H54" s="6">
        <f t="shared" si="6"/>
        <v>48714.5323335172</v>
      </c>
      <c r="I54" s="6">
        <f t="shared" si="3"/>
        <v>7500</v>
      </c>
      <c r="J54" s="6">
        <f t="shared" si="5"/>
        <v>14849.48699579548</v>
      </c>
    </row>
    <row r="55" spans="6:10" x14ac:dyDescent="0.45">
      <c r="F55" s="5">
        <f t="shared" ref="F55" si="7">F54+1</f>
        <v>80</v>
      </c>
      <c r="G55" s="5">
        <v>50</v>
      </c>
      <c r="H55" s="6">
        <f t="shared" si="6"/>
        <v>51390.258950193063</v>
      </c>
      <c r="I55" s="6">
        <f t="shared" ref="I55" si="8">I54</f>
        <v>7500</v>
      </c>
      <c r="J55" s="6">
        <f t="shared" si="5"/>
        <v>15591.96134558526</v>
      </c>
    </row>
  </sheetData>
  <sheetProtection algorithmName="SHA-512" hashValue="PaUDrvvISPMPx2MHoHXoHyAYVu3gEiBeSgCNAaTuJDmLYe9QHPhURfSVLzJWRmedgrkD5D4KfhJfEN8ndhRTQA==" saltValue="9Vve9hRimx9oQN1hPYBU4w==" spinCount="100000" sheet="1" scenarios="1" selectLockedCell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2022-04-26T15:11:36Z</dcterms:created>
  <dcterms:modified xsi:type="dcterms:W3CDTF">2024-07-29T07:51:51Z</dcterms:modified>
</cp:coreProperties>
</file>